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rnworld-my.sharepoint.com/personal/michael_benkner_kernworld_com/Documents/HR/"/>
    </mc:Choice>
  </mc:AlternateContent>
  <xr:revisionPtr revIDLastSave="1" documentId="8_{D03BF349-091A-45C9-8668-A0B7B38AC73A}" xr6:coauthVersionLast="47" xr6:coauthVersionMax="47" xr10:uidLastSave="{C586B7E3-787D-487E-9238-E165C908A011}"/>
  <workbookProtection workbookAlgorithmName="SHA-512" workbookHashValue="+iUtaoIUWT+Mb7mYt5UImNYBeFIMa20cTtBqHxpUgYERrhbxwT2SZba/Azj+kykzgUdqotgo/OAW35AILlfF0w==" workbookSaltValue="mok2+rC2aKK5+DCls+8M1w==" workbookSpinCount="100000" lockStructure="1"/>
  <bookViews>
    <workbookView xWindow="-120" yWindow="-120" windowWidth="51840" windowHeight="21240" xr2:uid="{C8B3FBD1-B448-4C2F-8DB1-85319024A649}"/>
  </bookViews>
  <sheets>
    <sheet name="Formular" sheetId="2" r:id="rId1"/>
    <sheet name="Drop-Dow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2" l="1"/>
  <c r="N26" i="2"/>
  <c r="L26" i="2"/>
  <c r="N25" i="2"/>
  <c r="L25" i="2"/>
  <c r="N24" i="2"/>
  <c r="L24" i="2"/>
  <c r="N23" i="2"/>
  <c r="L23" i="2"/>
  <c r="N22" i="2"/>
  <c r="L22" i="2"/>
  <c r="N21" i="2"/>
  <c r="L21" i="2"/>
  <c r="N20" i="2"/>
  <c r="L20" i="2"/>
  <c r="N19" i="2"/>
  <c r="L19" i="2"/>
  <c r="N18" i="2"/>
  <c r="L18" i="2"/>
  <c r="N17" i="2"/>
  <c r="L17" i="2"/>
  <c r="N16" i="2"/>
  <c r="L16" i="2"/>
  <c r="N15" i="2"/>
  <c r="L15" i="2"/>
  <c r="N14" i="2"/>
  <c r="L14" i="2"/>
  <c r="N13" i="2"/>
  <c r="L13" i="2"/>
  <c r="N12" i="2"/>
  <c r="L12" i="2"/>
  <c r="N11" i="2"/>
  <c r="L11" i="2"/>
  <c r="N10" i="2"/>
  <c r="L10" i="2"/>
  <c r="G9" i="3" l="1"/>
  <c r="G8" i="3"/>
  <c r="G7" i="3"/>
  <c r="G6" i="3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P27" i="2"/>
  <c r="N31" i="2" s="1"/>
  <c r="Q27" i="2"/>
  <c r="A31" i="2"/>
  <c r="R23" i="2" l="1"/>
  <c r="R15" i="2"/>
  <c r="R11" i="2"/>
  <c r="R22" i="2"/>
  <c r="R14" i="2"/>
  <c r="O27" i="2"/>
  <c r="R19" i="2"/>
  <c r="R24" i="2"/>
  <c r="R16" i="2"/>
  <c r="R21" i="2"/>
  <c r="R13" i="2"/>
  <c r="R26" i="2"/>
  <c r="R18" i="2"/>
  <c r="R10" i="2"/>
  <c r="R20" i="2"/>
  <c r="R12" i="2"/>
  <c r="N27" i="2"/>
  <c r="R25" i="2"/>
  <c r="R17" i="2"/>
  <c r="L27" i="2"/>
  <c r="R27" i="2" l="1"/>
  <c r="N30" i="2" s="1"/>
  <c r="N3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Bis</author>
    <author>Larissa Christophersen - Müller Apparatebau GmbH</author>
    <author>MEIER</author>
  </authors>
  <commentList>
    <comment ref="D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Bei Fahrten mit dem Privatpkw bitte hier die Kilometer eintragen
</t>
        </r>
      </text>
    </comment>
    <comment ref="I9" authorId="1" shapeId="0" xr:uid="{00000000-0006-0000-0000-000002000000}">
      <text>
        <r>
          <rPr>
            <b/>
            <sz val="9"/>
            <color indexed="81"/>
            <rFont val="Segoe UI"/>
            <family val="2"/>
          </rPr>
          <t>Larissa Christophersen - Müller Apparatebau GmbH:</t>
        </r>
        <r>
          <rPr>
            <sz val="9"/>
            <color indexed="81"/>
            <rFont val="Segoe UI"/>
            <family val="2"/>
          </rPr>
          <t xml:space="preserve">
F = Frühstück
M = Mittagessen
A = Abendessen</t>
        </r>
      </text>
    </comment>
    <comment ref="J9" authorId="2" shapeId="0" xr:uid="{00000000-0006-0000-0000-000003000000}">
      <text>
        <r>
          <rPr>
            <b/>
            <sz val="8"/>
            <color indexed="81"/>
            <rFont val="Tahoma"/>
            <family val="2"/>
          </rPr>
          <t>Bei ganztägiger Reise 0:00 - 23:59 bitte hier ein X eintragen</t>
        </r>
      </text>
    </comment>
    <comment ref="K9" authorId="2" shapeId="0" xr:uid="{00000000-0006-0000-0000-000004000000}">
      <text>
        <r>
          <rPr>
            <b/>
            <sz val="8"/>
            <color indexed="81"/>
            <rFont val="Tahoma"/>
            <family val="2"/>
          </rPr>
          <t>Am An- und Abreisetag, die mind. 8 aber keine 24 Std. haben bitte hier ein X eintragen</t>
        </r>
      </text>
    </comment>
    <comment ref="M9" authorId="1" shapeId="0" xr:uid="{1F9EE2A4-7D80-4328-9BC0-AF082C263A02}">
      <text>
        <r>
          <rPr>
            <b/>
            <sz val="9"/>
            <color indexed="81"/>
            <rFont val="Segoe UI"/>
            <family val="2"/>
          </rPr>
          <t>Bitte hier ein X eintragen, wenn die Übernachtung privat stattgefunden hat</t>
        </r>
      </text>
    </comment>
  </commentList>
</comments>
</file>

<file path=xl/sharedStrings.xml><?xml version="1.0" encoding="utf-8"?>
<sst xmlns="http://schemas.openxmlformats.org/spreadsheetml/2006/main" count="76" uniqueCount="72">
  <si>
    <t>Auszahlung in €</t>
  </si>
  <si>
    <t>Unterschrift</t>
  </si>
  <si>
    <t>Ort, Datum</t>
  </si>
  <si>
    <t>abzüglich Kreditkarte/über RE in €</t>
  </si>
  <si>
    <t>Summe Reisekosten in €</t>
  </si>
  <si>
    <t>Summen</t>
  </si>
  <si>
    <t>Auslage bezahlt von Mitarbeiter/in (Barauslage)</t>
  </si>
  <si>
    <t>Auslage
bezahlt
von Müller
(Visa)</t>
  </si>
  <si>
    <t>Auslage 
Privat-
PKW</t>
  </si>
  <si>
    <t>Übernachtungs-Pauschale</t>
  </si>
  <si>
    <t>Kein Hotel?</t>
  </si>
  <si>
    <t>Verpflegungs-Pauschalbetrag abzgl. erhaltener Verpflegung</t>
  </si>
  <si>
    <t>An- und Abreise-
tag sowie min. 8 Std.</t>
  </si>
  <si>
    <t>min.
24-Std.</t>
  </si>
  <si>
    <t>Erhaltene Verpflegung (inkl. Einladungen von Kunden)</t>
  </si>
  <si>
    <t>Reiseroute / Auftrag / besuchte Orte</t>
  </si>
  <si>
    <t>Privat-PKW km</t>
  </si>
  <si>
    <t>Ankunft um</t>
  </si>
  <si>
    <t>Abfahrt um</t>
  </si>
  <si>
    <t>Datum</t>
  </si>
  <si>
    <r>
      <t xml:space="preserve">Bitte </t>
    </r>
    <r>
      <rPr>
        <b/>
        <sz val="11"/>
        <rFont val="Arial"/>
        <family val="2"/>
      </rPr>
      <t>alle</t>
    </r>
    <r>
      <rPr>
        <sz val="11"/>
        <rFont val="Arial"/>
        <family val="2"/>
      </rPr>
      <t xml:space="preserve"> Reisebelege / Rechnungen in Kopie beilegen!</t>
    </r>
  </si>
  <si>
    <t>Auftrag</t>
  </si>
  <si>
    <t>bis</t>
  </si>
  <si>
    <t xml:space="preserve">Abrechnung vom </t>
  </si>
  <si>
    <t>Abteilung</t>
  </si>
  <si>
    <t>Name, Vorname</t>
  </si>
  <si>
    <t>Personal-Nr.</t>
  </si>
  <si>
    <t>Reisekostenabrechnung</t>
  </si>
  <si>
    <t>Stand:</t>
  </si>
  <si>
    <t>min. 
24 Std.</t>
  </si>
  <si>
    <t>An- und Abreisetag sowie 
min. 8 Std.</t>
  </si>
  <si>
    <t>Übernacht-
ungen</t>
  </si>
  <si>
    <t>Verpflegung</t>
  </si>
  <si>
    <t>Hotel</t>
  </si>
  <si>
    <t>Ja/Nein bei Zeit pro Tag</t>
  </si>
  <si>
    <t>A</t>
  </si>
  <si>
    <t>F</t>
  </si>
  <si>
    <t>ja</t>
  </si>
  <si>
    <t>X</t>
  </si>
  <si>
    <t>M</t>
  </si>
  <si>
    <t>nein</t>
  </si>
  <si>
    <t>CH</t>
  </si>
  <si>
    <t>CH-Genf</t>
  </si>
  <si>
    <t>FM</t>
  </si>
  <si>
    <t>FA</t>
  </si>
  <si>
    <t>DK</t>
  </si>
  <si>
    <t>MA</t>
  </si>
  <si>
    <t>FMA</t>
  </si>
  <si>
    <t>F-Paris</t>
  </si>
  <si>
    <t>F-Lyon</t>
  </si>
  <si>
    <t>F-Maseille</t>
  </si>
  <si>
    <t>GB</t>
  </si>
  <si>
    <t>GB-London</t>
  </si>
  <si>
    <t>I-Mailand</t>
  </si>
  <si>
    <t>I-Rom</t>
  </si>
  <si>
    <t>NL</t>
  </si>
  <si>
    <t>PL</t>
  </si>
  <si>
    <t>PL-Warschau</t>
  </si>
  <si>
    <t>PL-Krakau</t>
  </si>
  <si>
    <t>PL-Danzig</t>
  </si>
  <si>
    <t>PL-Breslau</t>
  </si>
  <si>
    <t>S-Kanarische Inseln</t>
  </si>
  <si>
    <t>S-Madrid</t>
  </si>
  <si>
    <t>I-im Übrigen</t>
  </si>
  <si>
    <t>S-Palma de Mallorca</t>
  </si>
  <si>
    <t>IBAN:</t>
  </si>
  <si>
    <t>Reiseland</t>
  </si>
  <si>
    <t>F-Straßburg</t>
  </si>
  <si>
    <t>IT</t>
  </si>
  <si>
    <t>B</t>
  </si>
  <si>
    <t>D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</si>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</sst>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"/>
    <numFmt numFmtId="165" formatCode="#,##0.00\ [$€-1];\-#,##0.00\ [$€-1]"/>
    <numFmt numFmtId="166" formatCode="h:mm"/>
    <numFmt numFmtId="167" formatCode="dd/mm/yy"/>
  </numFmts>
  <fonts count="11" x14ac:knownFonts="1">
    <font>
      <sz val="12"/>
      <color theme="1"/>
      <name val="Calibri Light"/>
      <family val="2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9"/>
      <color indexed="81"/>
      <name val="Segoe UI"/>
      <family val="2"/>
    </font>
    <font>
      <b/>
      <sz val="8"/>
      <color indexed="81"/>
      <name val="Tahoma"/>
      <family val="2"/>
    </font>
    <font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1" fillId="0" borderId="0" xfId="1" applyProtection="1">
      <protection locked="0"/>
    </xf>
    <xf numFmtId="0" fontId="1" fillId="0" borderId="4" xfId="1" applyBorder="1"/>
    <xf numFmtId="0" fontId="1" fillId="3" borderId="3" xfId="1" applyFill="1" applyBorder="1"/>
    <xf numFmtId="164" fontId="1" fillId="0" borderId="0" xfId="1" applyNumberFormat="1" applyProtection="1">
      <protection locked="0" hidden="1"/>
    </xf>
    <xf numFmtId="0" fontId="1" fillId="0" borderId="0" xfId="1"/>
    <xf numFmtId="164" fontId="1" fillId="0" borderId="0" xfId="1" applyNumberFormat="1" applyAlignment="1" applyProtection="1">
      <alignment horizontal="left"/>
      <protection locked="0" hidden="1"/>
    </xf>
    <xf numFmtId="164" fontId="1" fillId="2" borderId="4" xfId="1" applyNumberFormat="1" applyFill="1" applyBorder="1"/>
    <xf numFmtId="164" fontId="1" fillId="4" borderId="4" xfId="1" applyNumberFormat="1" applyFill="1" applyBorder="1"/>
    <xf numFmtId="165" fontId="1" fillId="0" borderId="4" xfId="1" applyNumberFormat="1" applyBorder="1"/>
    <xf numFmtId="165" fontId="1" fillId="0" borderId="4" xfId="1" applyNumberFormat="1" applyBorder="1" applyProtection="1">
      <protection locked="0"/>
    </xf>
    <xf numFmtId="165" fontId="1" fillId="5" borderId="4" xfId="1" applyNumberFormat="1" applyFill="1" applyBorder="1"/>
    <xf numFmtId="165" fontId="1" fillId="0" borderId="4" xfId="1" applyNumberFormat="1" applyBorder="1" applyAlignment="1" applyProtection="1">
      <alignment horizontal="center"/>
      <protection locked="0"/>
    </xf>
    <xf numFmtId="0" fontId="1" fillId="0" borderId="4" xfId="1" applyBorder="1" applyAlignment="1" applyProtection="1">
      <alignment horizontal="center"/>
      <protection locked="0"/>
    </xf>
    <xf numFmtId="0" fontId="1" fillId="0" borderId="1" xfId="1" applyBorder="1" applyProtection="1">
      <protection locked="0"/>
    </xf>
    <xf numFmtId="0" fontId="1" fillId="0" borderId="4" xfId="1" applyBorder="1" applyProtection="1">
      <protection locked="0"/>
    </xf>
    <xf numFmtId="166" fontId="1" fillId="0" borderId="4" xfId="1" applyNumberFormat="1" applyBorder="1" applyProtection="1">
      <protection locked="0"/>
    </xf>
    <xf numFmtId="167" fontId="2" fillId="0" borderId="4" xfId="1" applyNumberFormat="1" applyFont="1" applyBorder="1" applyProtection="1">
      <protection locked="0"/>
    </xf>
    <xf numFmtId="165" fontId="3" fillId="0" borderId="4" xfId="1" applyNumberFormat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3" fillId="0" borderId="1" xfId="1" applyFont="1" applyBorder="1" applyProtection="1">
      <protection locked="0"/>
    </xf>
    <xf numFmtId="165" fontId="1" fillId="5" borderId="4" xfId="1" applyNumberFormat="1" applyFill="1" applyBorder="1" applyProtection="1">
      <protection locked="0"/>
    </xf>
    <xf numFmtId="167" fontId="2" fillId="0" borderId="4" xfId="1" applyNumberFormat="1" applyFont="1" applyBorder="1" applyAlignment="1" applyProtection="1">
      <alignment wrapText="1"/>
      <protection locked="0"/>
    </xf>
    <xf numFmtId="49" fontId="1" fillId="4" borderId="4" xfId="1" applyNumberFormat="1" applyFill="1" applyBorder="1" applyAlignment="1">
      <alignment vertical="center" wrapText="1"/>
    </xf>
    <xf numFmtId="49" fontId="3" fillId="4" borderId="4" xfId="1" applyNumberFormat="1" applyFont="1" applyFill="1" applyBorder="1" applyAlignment="1">
      <alignment vertical="center" wrapText="1"/>
    </xf>
    <xf numFmtId="49" fontId="1" fillId="4" borderId="4" xfId="1" applyNumberFormat="1" applyFill="1" applyBorder="1" applyAlignment="1">
      <alignment horizontal="center" vertical="center" wrapText="1"/>
    </xf>
    <xf numFmtId="49" fontId="3" fillId="4" borderId="1" xfId="1" applyNumberFormat="1" applyFont="1" applyFill="1" applyBorder="1" applyAlignment="1">
      <alignment vertical="center" wrapText="1"/>
    </xf>
    <xf numFmtId="49" fontId="1" fillId="4" borderId="1" xfId="1" applyNumberFormat="1" applyFill="1" applyBorder="1" applyAlignment="1">
      <alignment vertical="center" wrapText="1"/>
    </xf>
    <xf numFmtId="49" fontId="2" fillId="4" borderId="4" xfId="1" applyNumberFormat="1" applyFont="1" applyFill="1" applyBorder="1" applyAlignment="1">
      <alignment vertical="center" wrapText="1"/>
    </xf>
    <xf numFmtId="0" fontId="3" fillId="0" borderId="0" xfId="1" applyFont="1"/>
    <xf numFmtId="0" fontId="1" fillId="0" borderId="0" xfId="1" applyAlignment="1">
      <alignment wrapText="1"/>
    </xf>
    <xf numFmtId="0" fontId="6" fillId="0" borderId="0" xfId="1" applyFont="1"/>
    <xf numFmtId="0" fontId="6" fillId="0" borderId="0" xfId="1" applyFont="1" applyAlignment="1">
      <alignment wrapText="1"/>
    </xf>
    <xf numFmtId="14" fontId="1" fillId="0" borderId="0" xfId="1" applyNumberFormat="1" applyAlignment="1">
      <alignment wrapText="1"/>
    </xf>
    <xf numFmtId="49" fontId="6" fillId="5" borderId="9" xfId="1" applyNumberFormat="1" applyFont="1" applyFill="1" applyBorder="1" applyAlignment="1">
      <alignment horizontal="center"/>
    </xf>
    <xf numFmtId="49" fontId="6" fillId="5" borderId="4" xfId="1" applyNumberFormat="1" applyFont="1" applyFill="1" applyBorder="1" applyAlignment="1">
      <alignment horizontal="center" vertical="center"/>
    </xf>
    <xf numFmtId="0" fontId="1" fillId="4" borderId="3" xfId="1" applyFill="1" applyBorder="1"/>
    <xf numFmtId="0" fontId="1" fillId="4" borderId="2" xfId="1" applyFill="1" applyBorder="1"/>
    <xf numFmtId="0" fontId="1" fillId="4" borderId="1" xfId="1" applyFill="1" applyBorder="1"/>
    <xf numFmtId="49" fontId="1" fillId="0" borderId="3" xfId="1" applyNumberFormat="1" applyBorder="1" applyProtection="1">
      <protection locked="0"/>
    </xf>
    <xf numFmtId="49" fontId="1" fillId="0" borderId="2" xfId="1" applyNumberFormat="1" applyBorder="1" applyProtection="1">
      <protection locked="0"/>
    </xf>
    <xf numFmtId="49" fontId="1" fillId="0" borderId="1" xfId="1" applyNumberFormat="1" applyBorder="1" applyProtection="1">
      <protection locked="0"/>
    </xf>
    <xf numFmtId="0" fontId="1" fillId="0" borderId="3" xfId="1" applyBorder="1" applyProtection="1">
      <protection locked="0"/>
    </xf>
    <xf numFmtId="0" fontId="1" fillId="0" borderId="2" xfId="1" applyBorder="1" applyProtection="1">
      <protection locked="0"/>
    </xf>
    <xf numFmtId="0" fontId="1" fillId="0" borderId="1" xfId="1" applyBorder="1" applyProtection="1">
      <protection locked="0"/>
    </xf>
    <xf numFmtId="49" fontId="7" fillId="7" borderId="3" xfId="1" applyNumberFormat="1" applyFont="1" applyFill="1" applyBorder="1" applyAlignment="1">
      <alignment horizontal="left"/>
    </xf>
    <xf numFmtId="49" fontId="7" fillId="7" borderId="2" xfId="1" applyNumberFormat="1" applyFont="1" applyFill="1" applyBorder="1" applyAlignment="1">
      <alignment horizontal="left"/>
    </xf>
    <xf numFmtId="49" fontId="7" fillId="7" borderId="1" xfId="1" applyNumberFormat="1" applyFont="1" applyFill="1" applyBorder="1" applyAlignment="1">
      <alignment horizontal="left"/>
    </xf>
    <xf numFmtId="0" fontId="1" fillId="6" borderId="3" xfId="1" applyFill="1" applyBorder="1"/>
    <xf numFmtId="0" fontId="1" fillId="6" borderId="1" xfId="1" applyFill="1" applyBorder="1"/>
    <xf numFmtId="0" fontId="1" fillId="6" borderId="2" xfId="1" applyFill="1" applyBorder="1"/>
    <xf numFmtId="0" fontId="1" fillId="0" borderId="3" xfId="1" quotePrefix="1" applyBorder="1" applyProtection="1">
      <protection locked="0"/>
    </xf>
    <xf numFmtId="0" fontId="1" fillId="0" borderId="3" xfId="1" applyBorder="1" applyAlignment="1" applyProtection="1">
      <alignment horizontal="left"/>
      <protection locked="0"/>
    </xf>
    <xf numFmtId="0" fontId="1" fillId="0" borderId="2" xfId="1" applyBorder="1" applyAlignment="1" applyProtection="1">
      <alignment horizontal="left"/>
      <protection locked="0"/>
    </xf>
    <xf numFmtId="0" fontId="1" fillId="0" borderId="1" xfId="1" applyBorder="1" applyAlignment="1" applyProtection="1">
      <alignment horizontal="left"/>
      <protection locked="0"/>
    </xf>
    <xf numFmtId="0" fontId="1" fillId="6" borderId="3" xfId="1" applyFill="1" applyBorder="1" applyAlignment="1">
      <alignment horizontal="left"/>
    </xf>
    <xf numFmtId="0" fontId="1" fillId="6" borderId="2" xfId="1" applyFill="1" applyBorder="1" applyAlignment="1">
      <alignment horizontal="left"/>
    </xf>
    <xf numFmtId="0" fontId="1" fillId="6" borderId="1" xfId="1" applyFill="1" applyBorder="1" applyAlignment="1">
      <alignment horizontal="left"/>
    </xf>
    <xf numFmtId="49" fontId="6" fillId="5" borderId="4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4" fillId="0" borderId="9" xfId="1" applyNumberFormat="1" applyFont="1" applyBorder="1" applyAlignment="1">
      <alignment horizontal="left" vertical="center"/>
    </xf>
    <xf numFmtId="14" fontId="4" fillId="0" borderId="10" xfId="1" applyNumberFormat="1" applyFont="1" applyBorder="1" applyAlignment="1">
      <alignment horizontal="left" vertical="center"/>
    </xf>
    <xf numFmtId="49" fontId="1" fillId="4" borderId="3" xfId="1" applyNumberFormat="1" applyFill="1" applyBorder="1" applyAlignment="1">
      <alignment vertical="center" wrapText="1"/>
    </xf>
    <xf numFmtId="49" fontId="1" fillId="4" borderId="2" xfId="1" applyNumberFormat="1" applyFill="1" applyBorder="1" applyAlignment="1">
      <alignment vertical="center" wrapText="1"/>
    </xf>
    <xf numFmtId="49" fontId="1" fillId="4" borderId="1" xfId="1" applyNumberFormat="1" applyFill="1" applyBorder="1" applyAlignment="1">
      <alignment vertical="center" wrapText="1"/>
    </xf>
    <xf numFmtId="0" fontId="2" fillId="0" borderId="3" xfId="1" applyFont="1" applyBorder="1" applyProtection="1">
      <protection locked="0"/>
    </xf>
    <xf numFmtId="0" fontId="2" fillId="0" borderId="2" xfId="1" applyFont="1" applyBorder="1" applyProtection="1">
      <protection locked="0"/>
    </xf>
    <xf numFmtId="0" fontId="2" fillId="0" borderId="1" xfId="1" applyFont="1" applyBorder="1" applyProtection="1">
      <protection locked="0"/>
    </xf>
    <xf numFmtId="0" fontId="1" fillId="0" borderId="6" xfId="1" applyBorder="1" applyAlignment="1">
      <alignment horizontal="left"/>
    </xf>
    <xf numFmtId="0" fontId="1" fillId="0" borderId="0" xfId="1" applyAlignment="1">
      <alignment horizontal="center"/>
    </xf>
    <xf numFmtId="0" fontId="1" fillId="0" borderId="5" xfId="1" applyBorder="1" applyAlignment="1">
      <alignment horizontal="center"/>
    </xf>
    <xf numFmtId="164" fontId="1" fillId="3" borderId="3" xfId="1" applyNumberFormat="1" applyFill="1" applyBorder="1" applyAlignment="1">
      <alignment horizontal="right"/>
    </xf>
    <xf numFmtId="164" fontId="1" fillId="3" borderId="2" xfId="1" applyNumberFormat="1" applyFill="1" applyBorder="1" applyAlignment="1">
      <alignment horizontal="right"/>
    </xf>
    <xf numFmtId="164" fontId="1" fillId="3" borderId="1" xfId="1" applyNumberFormat="1" applyFill="1" applyBorder="1" applyAlignment="1">
      <alignment horizontal="right"/>
    </xf>
    <xf numFmtId="0" fontId="1" fillId="5" borderId="9" xfId="1" applyFill="1" applyBorder="1" applyAlignment="1">
      <alignment horizontal="center"/>
    </xf>
    <xf numFmtId="0" fontId="1" fillId="5" borderId="8" xfId="1" applyFill="1" applyBorder="1" applyAlignment="1">
      <alignment horizontal="center"/>
    </xf>
    <xf numFmtId="0" fontId="1" fillId="0" borderId="0" xfId="1"/>
    <xf numFmtId="0" fontId="1" fillId="0" borderId="3" xfId="1" applyBorder="1"/>
    <xf numFmtId="0" fontId="1" fillId="0" borderId="2" xfId="1" applyBorder="1"/>
    <xf numFmtId="0" fontId="1" fillId="0" borderId="1" xfId="1" applyBorder="1"/>
    <xf numFmtId="164" fontId="1" fillId="4" borderId="3" xfId="1" applyNumberFormat="1" applyFill="1" applyBorder="1"/>
    <xf numFmtId="164" fontId="1" fillId="4" borderId="2" xfId="1" applyNumberFormat="1" applyFill="1" applyBorder="1"/>
    <xf numFmtId="164" fontId="1" fillId="4" borderId="1" xfId="1" applyNumberFormat="1" applyFill="1" applyBorder="1"/>
    <xf numFmtId="0" fontId="1" fillId="0" borderId="7" xfId="1" applyBorder="1" applyAlignment="1">
      <alignment horizontal="left"/>
    </xf>
    <xf numFmtId="0" fontId="1" fillId="3" borderId="3" xfId="1" applyFill="1" applyBorder="1"/>
    <xf numFmtId="0" fontId="1" fillId="3" borderId="2" xfId="1" applyFill="1" applyBorder="1"/>
    <xf numFmtId="0" fontId="1" fillId="3" borderId="1" xfId="1" applyFill="1" applyBorder="1"/>
    <xf numFmtId="164" fontId="1" fillId="2" borderId="3" xfId="1" applyNumberFormat="1" applyFill="1" applyBorder="1"/>
    <xf numFmtId="164" fontId="1" fillId="2" borderId="2" xfId="1" applyNumberFormat="1" applyFill="1" applyBorder="1"/>
    <xf numFmtId="164" fontId="1" fillId="2" borderId="1" xfId="1" applyNumberFormat="1" applyFill="1" applyBorder="1"/>
    <xf numFmtId="0" fontId="1" fillId="0" borderId="0" xfId="1" applyProtection="1">
      <protection locked="0"/>
    </xf>
  </cellXfs>
  <cellStyles count="2">
    <cellStyle name="Standard" xfId="0" builtinId="0"/>
    <cellStyle name="Standard 2" xfId="1" xr:uid="{241175E6-8085-4837-8E08-B8C36FFAE5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A8BF-F1F9-4A80-BF2E-D14DA6B8DE96}">
  <sheetPr>
    <pageSetUpPr fitToPage="1"/>
  </sheetPr>
  <dimension ref="A1:S33"/>
  <sheetViews>
    <sheetView tabSelected="1" zoomScaleNormal="100" workbookViewId="0">
      <selection activeCell="R10" sqref="R10"/>
    </sheetView>
  </sheetViews>
  <sheetFormatPr baseColWidth="10" defaultColWidth="10" defaultRowHeight="13.2" x14ac:dyDescent="0.25"/>
  <cols>
    <col min="1" max="1" width="6.19921875" style="1" customWidth="1"/>
    <col min="2" max="2" width="6" style="1" customWidth="1"/>
    <col min="3" max="3" width="6.09765625" style="1" customWidth="1"/>
    <col min="4" max="4" width="4.59765625" style="1" customWidth="1"/>
    <col min="5" max="7" width="10" style="1"/>
    <col min="8" max="8" width="17.3984375" style="1" customWidth="1"/>
    <col min="9" max="9" width="9.69921875" style="1" bestFit="1" customWidth="1"/>
    <col min="10" max="10" width="6.09765625" style="1" bestFit="1" customWidth="1"/>
    <col min="11" max="11" width="8.8984375" style="1" bestFit="1" customWidth="1"/>
    <col min="12" max="12" width="12" style="1" customWidth="1"/>
    <col min="13" max="13" width="5.69921875" style="1" customWidth="1"/>
    <col min="14" max="14" width="12" style="1" customWidth="1"/>
    <col min="15" max="15" width="7.09765625" style="1" bestFit="1" customWidth="1"/>
    <col min="16" max="16" width="8.09765625" style="1" bestFit="1" customWidth="1"/>
    <col min="17" max="17" width="10" style="1"/>
    <col min="18" max="18" width="7.3984375" style="1" bestFit="1" customWidth="1"/>
    <col min="19" max="16384" width="10" style="1"/>
  </cols>
  <sheetData>
    <row r="1" spans="1:18" ht="24.6" x14ac:dyDescent="0.4">
      <c r="A1" s="45" t="s">
        <v>27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7"/>
    </row>
    <row r="2" spans="1:18" ht="21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 t="s">
        <v>65</v>
      </c>
      <c r="N2" s="58"/>
      <c r="O2" s="59"/>
      <c r="P2" s="59"/>
      <c r="Q2" s="59"/>
      <c r="R2" s="59"/>
    </row>
    <row r="3" spans="1:18" x14ac:dyDescent="0.25">
      <c r="A3" s="48" t="s">
        <v>26</v>
      </c>
      <c r="B3" s="49"/>
      <c r="C3" s="55" t="s">
        <v>25</v>
      </c>
      <c r="D3" s="56"/>
      <c r="E3" s="56"/>
      <c r="F3" s="56"/>
      <c r="G3" s="56"/>
      <c r="H3" s="56"/>
      <c r="I3" s="56"/>
      <c r="J3" s="56"/>
      <c r="K3" s="56"/>
      <c r="L3" s="56"/>
      <c r="M3" s="57"/>
      <c r="N3" s="48" t="s">
        <v>24</v>
      </c>
      <c r="O3" s="50"/>
      <c r="P3" s="50"/>
      <c r="Q3" s="50"/>
      <c r="R3" s="49"/>
    </row>
    <row r="4" spans="1:18" ht="20.100000000000001" customHeight="1" x14ac:dyDescent="0.25">
      <c r="A4" s="51"/>
      <c r="B4" s="44"/>
      <c r="C4" s="52"/>
      <c r="D4" s="53"/>
      <c r="E4" s="53"/>
      <c r="F4" s="53"/>
      <c r="G4" s="53"/>
      <c r="H4" s="53"/>
      <c r="I4" s="53"/>
      <c r="J4" s="53"/>
      <c r="K4" s="53"/>
      <c r="L4" s="53"/>
      <c r="M4" s="54"/>
      <c r="N4" s="42"/>
      <c r="O4" s="43"/>
      <c r="P4" s="43"/>
      <c r="Q4" s="43"/>
      <c r="R4" s="44"/>
    </row>
    <row r="5" spans="1:18" x14ac:dyDescent="0.25">
      <c r="A5" s="36" t="s">
        <v>23</v>
      </c>
      <c r="B5" s="37"/>
      <c r="C5" s="38"/>
      <c r="D5" s="36" t="s">
        <v>22</v>
      </c>
      <c r="E5" s="38"/>
      <c r="F5" s="36" t="s">
        <v>21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8"/>
    </row>
    <row r="6" spans="1:18" ht="20.100000000000001" customHeight="1" x14ac:dyDescent="0.25">
      <c r="A6" s="39"/>
      <c r="B6" s="40"/>
      <c r="C6" s="41"/>
      <c r="D6" s="39"/>
      <c r="E6" s="41"/>
      <c r="F6" s="4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4"/>
    </row>
    <row r="7" spans="1:18" x14ac:dyDescent="0.25">
      <c r="A7" s="60" t="s">
        <v>20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</row>
    <row r="8" spans="1:18" ht="12.7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</row>
    <row r="9" spans="1:18" ht="79.2" x14ac:dyDescent="0.25">
      <c r="A9" s="23" t="s">
        <v>19</v>
      </c>
      <c r="B9" s="23" t="s">
        <v>18</v>
      </c>
      <c r="C9" s="23" t="s">
        <v>17</v>
      </c>
      <c r="D9" s="28" t="s">
        <v>16</v>
      </c>
      <c r="E9" s="62" t="s">
        <v>15</v>
      </c>
      <c r="F9" s="63"/>
      <c r="G9" s="64"/>
      <c r="H9" s="27" t="s">
        <v>66</v>
      </c>
      <c r="I9" s="26" t="s">
        <v>14</v>
      </c>
      <c r="J9" s="23" t="s">
        <v>13</v>
      </c>
      <c r="K9" s="25" t="s">
        <v>12</v>
      </c>
      <c r="L9" s="23" t="s">
        <v>11</v>
      </c>
      <c r="M9" s="23" t="s">
        <v>10</v>
      </c>
      <c r="N9" s="23" t="s">
        <v>9</v>
      </c>
      <c r="O9" s="23" t="s">
        <v>8</v>
      </c>
      <c r="P9" s="24" t="s">
        <v>7</v>
      </c>
      <c r="Q9" s="23" t="s">
        <v>6</v>
      </c>
      <c r="R9" s="23" t="s">
        <v>5</v>
      </c>
    </row>
    <row r="10" spans="1:18" ht="15.9" customHeight="1" x14ac:dyDescent="0.25">
      <c r="A10" s="17"/>
      <c r="B10" s="16"/>
      <c r="C10" s="16"/>
      <c r="D10" s="15"/>
      <c r="E10" s="65"/>
      <c r="F10" s="66"/>
      <c r="G10" s="67"/>
      <c r="H10" s="20"/>
      <c r="I10" s="14"/>
      <c r="J10" s="13"/>
      <c r="K10" s="19"/>
      <c r="L10" s="9">
        <f>IF(AND(J10="X",K10="X"),"FEHLER",IF(AND(J10="",K10=""),0,IF(J10="X",VLOOKUP(H10,'Drop-Down'!A:D,2,FALSE)-VLOOKUP(H10,'Drop-Down'!A:D,2,FALSE)*IF(I10="",0,VLOOKUP(Formular!I10,'Drop-Down'!F:G,2,FALSE)),IF(Formular!K10="X",IF(VLOOKUP(Formular!H10,'Drop-Down'!A:D,3,FALSE)-IF(I10="",0,VLOOKUP(Formular!I10,'Drop-Down'!F:G,2,FALSE))*VLOOKUP(Formular!H10,'Drop-Down'!A:D,2,FALSE)&lt;0,0,VLOOKUP(Formular!H10,'Drop-Down'!A:D,3,FALSE)-IF(I10="",0,VLOOKUP(Formular!I10,'Drop-Down'!F:G,2,FALSE))*VLOOKUP(Formular!H10,'Drop-Down'!A:D,2,FALSE))))))</f>
        <v>0</v>
      </c>
      <c r="M10" s="18"/>
      <c r="N10" s="11">
        <f>IF(M10="X",VLOOKUP(H10,'Drop-Down'!$A$3:$D$25,4,FALSE),0)</f>
        <v>0</v>
      </c>
      <c r="O10" s="11">
        <f t="shared" ref="O10:O26" si="0">D10*0.3</f>
        <v>0</v>
      </c>
      <c r="P10" s="10"/>
      <c r="Q10" s="10"/>
      <c r="R10" s="9">
        <f t="shared" ref="R10:R26" si="1">L10+P10+Q10+N10+O10</f>
        <v>0</v>
      </c>
    </row>
    <row r="11" spans="1:18" ht="15.9" customHeight="1" x14ac:dyDescent="0.25">
      <c r="A11" s="17"/>
      <c r="B11" s="16"/>
      <c r="C11" s="16"/>
      <c r="D11" s="15"/>
      <c r="E11" s="65"/>
      <c r="F11" s="66"/>
      <c r="G11" s="67"/>
      <c r="H11" s="20"/>
      <c r="I11" s="14"/>
      <c r="J11" s="13"/>
      <c r="K11" s="19"/>
      <c r="L11" s="9">
        <f>IF(AND(J11="X",K11="X"),"FEHLER",IF(AND(J11="",K11=""),0,IF(J11="X",VLOOKUP(H11,'Drop-Down'!A:D,2,FALSE)-VLOOKUP(H11,'Drop-Down'!A:D,2,FALSE)*IF(I11="",0,VLOOKUP(Formular!I11,'Drop-Down'!F:G,2,FALSE)),IF(Formular!K11="X",IF(VLOOKUP(Formular!H11,'Drop-Down'!A:D,3,FALSE)-IF(I11="",0,VLOOKUP(Formular!I11,'Drop-Down'!F:G,2,FALSE))*VLOOKUP(Formular!H11,'Drop-Down'!A:D,2,FALSE)&lt;0,0,VLOOKUP(Formular!H11,'Drop-Down'!A:D,3,FALSE)-IF(I11="",0,VLOOKUP(Formular!I11,'Drop-Down'!F:G,2,FALSE))*VLOOKUP(Formular!H11,'Drop-Down'!A:D,2,FALSE))))))</f>
        <v>0</v>
      </c>
      <c r="M11" s="18"/>
      <c r="N11" s="11">
        <f>IF(M11="X",VLOOKUP(H11,'Drop-Down'!$A$3:$D$25,4,FALSE),0)</f>
        <v>0</v>
      </c>
      <c r="O11" s="11">
        <f t="shared" si="0"/>
        <v>0</v>
      </c>
      <c r="P11" s="21"/>
      <c r="Q11" s="21"/>
      <c r="R11" s="9">
        <f t="shared" si="1"/>
        <v>0</v>
      </c>
    </row>
    <row r="12" spans="1:18" ht="15.9" customHeight="1" x14ac:dyDescent="0.25">
      <c r="A12" s="22"/>
      <c r="B12" s="16"/>
      <c r="C12" s="16"/>
      <c r="D12" s="15"/>
      <c r="E12" s="65"/>
      <c r="F12" s="66"/>
      <c r="G12" s="67"/>
      <c r="H12" s="20"/>
      <c r="I12" s="14"/>
      <c r="J12" s="19"/>
      <c r="K12" s="13"/>
      <c r="L12" s="9">
        <f>IF(AND(J12="X",K12="X"),"FEHLER",IF(AND(J12="",K12=""),0,IF(J12="X",VLOOKUP(H12,'Drop-Down'!A:D,2,FALSE)-VLOOKUP(H12,'Drop-Down'!A:D,2,FALSE)*IF(I12="",0,VLOOKUP(Formular!I12,'Drop-Down'!F:G,2,FALSE)),IF(Formular!K12="X",IF(VLOOKUP(Formular!H12,'Drop-Down'!A:D,3,FALSE)-IF(I12="",0,VLOOKUP(Formular!I12,'Drop-Down'!F:G,2,FALSE))*VLOOKUP(Formular!H12,'Drop-Down'!A:D,2,FALSE)&lt;0,0,VLOOKUP(Formular!H12,'Drop-Down'!A:D,3,FALSE)-IF(I12="",0,VLOOKUP(Formular!I12,'Drop-Down'!F:G,2,FALSE))*VLOOKUP(Formular!H12,'Drop-Down'!A:D,2,FALSE))))))</f>
        <v>0</v>
      </c>
      <c r="M12" s="18"/>
      <c r="N12" s="11">
        <f>IF(M12="X",VLOOKUP(H12,'Drop-Down'!$A$3:$D$25,4,FALSE),0)</f>
        <v>0</v>
      </c>
      <c r="O12" s="11">
        <f t="shared" si="0"/>
        <v>0</v>
      </c>
      <c r="P12" s="21"/>
      <c r="Q12" s="21"/>
      <c r="R12" s="9">
        <f t="shared" si="1"/>
        <v>0</v>
      </c>
    </row>
    <row r="13" spans="1:18" ht="15.9" customHeight="1" x14ac:dyDescent="0.25">
      <c r="A13" s="17"/>
      <c r="B13" s="16"/>
      <c r="C13" s="16"/>
      <c r="D13" s="15"/>
      <c r="E13" s="65"/>
      <c r="F13" s="66"/>
      <c r="G13" s="67"/>
      <c r="H13" s="20"/>
      <c r="I13" s="14"/>
      <c r="J13" s="13"/>
      <c r="K13" s="19"/>
      <c r="L13" s="9">
        <f>IF(AND(J13="X",K13="X"),"FEHLER",IF(AND(J13="",K13=""),0,IF(J13="X",VLOOKUP(H13,'Drop-Down'!A:D,2,FALSE)-VLOOKUP(H13,'Drop-Down'!A:D,2,FALSE)*IF(I13="",0,VLOOKUP(Formular!I13,'Drop-Down'!F:G,2,FALSE)),IF(Formular!K13="X",IF(VLOOKUP(Formular!H13,'Drop-Down'!A:D,3,FALSE)-IF(I13="",0,VLOOKUP(Formular!I13,'Drop-Down'!F:G,2,FALSE))*VLOOKUP(Formular!H13,'Drop-Down'!A:D,2,FALSE)&lt;0,0,VLOOKUP(Formular!H13,'Drop-Down'!A:D,3,FALSE)-IF(I13="",0,VLOOKUP(Formular!I13,'Drop-Down'!F:G,2,FALSE))*VLOOKUP(Formular!H13,'Drop-Down'!A:D,2,FALSE))))))</f>
        <v>0</v>
      </c>
      <c r="M13" s="18"/>
      <c r="N13" s="11">
        <f>IF(M13="X",VLOOKUP(H13,'Drop-Down'!$A$3:$D$25,4,FALSE),0)</f>
        <v>0</v>
      </c>
      <c r="O13" s="11">
        <f t="shared" si="0"/>
        <v>0</v>
      </c>
      <c r="P13" s="10"/>
      <c r="Q13" s="10"/>
      <c r="R13" s="9">
        <f t="shared" si="1"/>
        <v>0</v>
      </c>
    </row>
    <row r="14" spans="1:18" ht="15.9" customHeight="1" x14ac:dyDescent="0.25">
      <c r="A14" s="17"/>
      <c r="B14" s="16"/>
      <c r="C14" s="16"/>
      <c r="D14" s="15"/>
      <c r="E14" s="65"/>
      <c r="F14" s="66"/>
      <c r="G14" s="67"/>
      <c r="H14" s="20"/>
      <c r="I14" s="14"/>
      <c r="J14" s="13"/>
      <c r="K14" s="13"/>
      <c r="L14" s="9">
        <f>IF(AND(J14="X",K14="X"),"FEHLER",IF(AND(J14="",K14=""),0,IF(J14="X",VLOOKUP(H14,'Drop-Down'!A:D,2,FALSE)-VLOOKUP(H14,'Drop-Down'!A:D,2,FALSE)*IF(I14="",0,VLOOKUP(Formular!I14,'Drop-Down'!F:G,2,FALSE)),IF(Formular!K14="X",IF(VLOOKUP(Formular!H14,'Drop-Down'!A:D,3,FALSE)-IF(I14="",0,VLOOKUP(Formular!I14,'Drop-Down'!F:G,2,FALSE))*VLOOKUP(Formular!H14,'Drop-Down'!A:D,2,FALSE)&lt;0,0,VLOOKUP(Formular!H14,'Drop-Down'!A:D,3,FALSE)-IF(I14="",0,VLOOKUP(Formular!I14,'Drop-Down'!F:G,2,FALSE))*VLOOKUP(Formular!H14,'Drop-Down'!A:D,2,FALSE))))))</f>
        <v>0</v>
      </c>
      <c r="M14" s="18"/>
      <c r="N14" s="11">
        <f>IF(M14="X",VLOOKUP(H14,'Drop-Down'!$A$3:$D$25,4,FALSE),0)</f>
        <v>0</v>
      </c>
      <c r="O14" s="11">
        <f t="shared" si="0"/>
        <v>0</v>
      </c>
      <c r="P14" s="10"/>
      <c r="Q14" s="10"/>
      <c r="R14" s="9">
        <f t="shared" si="1"/>
        <v>0</v>
      </c>
    </row>
    <row r="15" spans="1:18" ht="15.9" customHeight="1" x14ac:dyDescent="0.25">
      <c r="A15" s="17"/>
      <c r="B15" s="16"/>
      <c r="C15" s="16"/>
      <c r="D15" s="15"/>
      <c r="E15" s="65"/>
      <c r="F15" s="66"/>
      <c r="G15" s="67"/>
      <c r="H15" s="20"/>
      <c r="I15" s="14"/>
      <c r="J15" s="13"/>
      <c r="K15" s="13"/>
      <c r="L15" s="9">
        <f>IF(AND(J15="X",K15="X"),"FEHLER",IF(AND(J15="",K15=""),0,IF(J15="X",VLOOKUP(H15,'Drop-Down'!A:D,2,FALSE)-VLOOKUP(H15,'Drop-Down'!A:D,2,FALSE)*IF(I15="",0,VLOOKUP(Formular!I15,'Drop-Down'!F:G,2,FALSE)),IF(Formular!K15="X",IF(VLOOKUP(Formular!H15,'Drop-Down'!A:D,3,FALSE)-IF(I15="",0,VLOOKUP(Formular!I15,'Drop-Down'!F:G,2,FALSE))*VLOOKUP(Formular!H15,'Drop-Down'!A:D,2,FALSE)&lt;0,0,VLOOKUP(Formular!H15,'Drop-Down'!A:D,3,FALSE)-IF(I15="",0,VLOOKUP(Formular!I15,'Drop-Down'!F:G,2,FALSE))*VLOOKUP(Formular!H15,'Drop-Down'!A:D,2,FALSE))))))</f>
        <v>0</v>
      </c>
      <c r="M15" s="18"/>
      <c r="N15" s="11">
        <f>IF(M15="X",VLOOKUP(H15,'Drop-Down'!$A$3:$D$25,4,FALSE),0)</f>
        <v>0</v>
      </c>
      <c r="O15" s="11">
        <f t="shared" si="0"/>
        <v>0</v>
      </c>
      <c r="P15" s="10"/>
      <c r="Q15" s="10"/>
      <c r="R15" s="9">
        <f t="shared" si="1"/>
        <v>0</v>
      </c>
    </row>
    <row r="16" spans="1:18" ht="15.9" customHeight="1" x14ac:dyDescent="0.25">
      <c r="A16" s="17"/>
      <c r="B16" s="16"/>
      <c r="C16" s="16"/>
      <c r="D16" s="15"/>
      <c r="E16" s="65"/>
      <c r="F16" s="66"/>
      <c r="G16" s="67"/>
      <c r="H16" s="20"/>
      <c r="I16" s="14"/>
      <c r="J16" s="13"/>
      <c r="K16" s="13"/>
      <c r="L16" s="9">
        <f>IF(AND(J16="X",K16="X"),"FEHLER",IF(AND(J16="",K16=""),0,IF(J16="X",VLOOKUP(H16,'Drop-Down'!A:D,2,FALSE)-VLOOKUP(H16,'Drop-Down'!A:D,2,FALSE)*IF(I16="",0,VLOOKUP(Formular!I16,'Drop-Down'!F:G,2,FALSE)),IF(Formular!K16="X",IF(VLOOKUP(Formular!H16,'Drop-Down'!A:D,3,FALSE)-IF(I16="",0,VLOOKUP(Formular!I16,'Drop-Down'!F:G,2,FALSE))*VLOOKUP(Formular!H16,'Drop-Down'!A:D,2,FALSE)&lt;0,0,VLOOKUP(Formular!H16,'Drop-Down'!A:D,3,FALSE)-IF(I16="",0,VLOOKUP(Formular!I16,'Drop-Down'!F:G,2,FALSE))*VLOOKUP(Formular!H16,'Drop-Down'!A:D,2,FALSE))))))</f>
        <v>0</v>
      </c>
      <c r="M16" s="12"/>
      <c r="N16" s="11">
        <f>IF(M16="X",VLOOKUP(H16,'Drop-Down'!$A$3:$D$25,4,FALSE),0)</f>
        <v>0</v>
      </c>
      <c r="O16" s="11">
        <f t="shared" si="0"/>
        <v>0</v>
      </c>
      <c r="P16" s="10"/>
      <c r="Q16" s="10"/>
      <c r="R16" s="9">
        <f t="shared" si="1"/>
        <v>0</v>
      </c>
    </row>
    <row r="17" spans="1:19" ht="15.9" customHeight="1" x14ac:dyDescent="0.25">
      <c r="A17" s="17"/>
      <c r="B17" s="16"/>
      <c r="C17" s="16"/>
      <c r="D17" s="15"/>
      <c r="E17" s="65"/>
      <c r="F17" s="66"/>
      <c r="G17" s="67"/>
      <c r="H17" s="20"/>
      <c r="I17" s="14"/>
      <c r="J17" s="13"/>
      <c r="K17" s="13"/>
      <c r="L17" s="9">
        <f>IF(AND(J17="X",K17="X"),"FEHLER",IF(AND(J17="",K17=""),0,IF(J17="X",VLOOKUP(H17,'Drop-Down'!A:D,2,FALSE)-VLOOKUP(H17,'Drop-Down'!A:D,2,FALSE)*IF(I17="",0,VLOOKUP(Formular!I17,'Drop-Down'!F:G,2,FALSE)),IF(Formular!K17="X",IF(VLOOKUP(Formular!H17,'Drop-Down'!A:D,3,FALSE)-IF(I17="",0,VLOOKUP(Formular!I17,'Drop-Down'!F:G,2,FALSE))*VLOOKUP(Formular!H17,'Drop-Down'!A:D,2,FALSE)&lt;0,0,VLOOKUP(Formular!H17,'Drop-Down'!A:D,3,FALSE)-IF(I17="",0,VLOOKUP(Formular!I17,'Drop-Down'!F:G,2,FALSE))*VLOOKUP(Formular!H17,'Drop-Down'!A:D,2,FALSE))))))</f>
        <v>0</v>
      </c>
      <c r="M17" s="12"/>
      <c r="N17" s="11">
        <f>IF(M17="X",VLOOKUP(H17,'Drop-Down'!$A$3:$D$25,4,FALSE),0)</f>
        <v>0</v>
      </c>
      <c r="O17" s="11">
        <f t="shared" si="0"/>
        <v>0</v>
      </c>
      <c r="P17" s="10"/>
      <c r="Q17" s="10"/>
      <c r="R17" s="9">
        <f t="shared" si="1"/>
        <v>0</v>
      </c>
    </row>
    <row r="18" spans="1:19" ht="15.9" customHeight="1" x14ac:dyDescent="0.25">
      <c r="A18" s="17"/>
      <c r="B18" s="16"/>
      <c r="C18" s="16"/>
      <c r="D18" s="15"/>
      <c r="E18" s="65"/>
      <c r="F18" s="66"/>
      <c r="G18" s="67"/>
      <c r="H18" s="20"/>
      <c r="I18" s="14"/>
      <c r="J18" s="13"/>
      <c r="K18" s="13"/>
      <c r="L18" s="9">
        <f>IF(AND(J18="X",K18="X"),"FEHLER",IF(AND(J18="",K18=""),0,IF(J18="X",VLOOKUP(H18,'Drop-Down'!A:D,2,FALSE)-VLOOKUP(H18,'Drop-Down'!A:D,2,FALSE)*IF(I18="",0,VLOOKUP(Formular!I18,'Drop-Down'!F:G,2,FALSE)),IF(Formular!K18="X",IF(VLOOKUP(Formular!H18,'Drop-Down'!A:D,3,FALSE)-IF(I18="",0,VLOOKUP(Formular!I18,'Drop-Down'!F:G,2,FALSE))*VLOOKUP(Formular!H18,'Drop-Down'!A:D,2,FALSE)&lt;0,0,VLOOKUP(Formular!H18,'Drop-Down'!A:D,3,FALSE)-IF(I18="",0,VLOOKUP(Formular!I18,'Drop-Down'!F:G,2,FALSE))*VLOOKUP(Formular!H18,'Drop-Down'!A:D,2,FALSE))))))</f>
        <v>0</v>
      </c>
      <c r="M18" s="12"/>
      <c r="N18" s="11">
        <f>IF(M18="X",VLOOKUP(H18,'Drop-Down'!$A$3:$D$25,4,FALSE),0)</f>
        <v>0</v>
      </c>
      <c r="O18" s="11">
        <f t="shared" si="0"/>
        <v>0</v>
      </c>
      <c r="P18" s="10"/>
      <c r="Q18" s="10"/>
      <c r="R18" s="9">
        <f t="shared" si="1"/>
        <v>0</v>
      </c>
    </row>
    <row r="19" spans="1:19" ht="15.9" customHeight="1" x14ac:dyDescent="0.25">
      <c r="A19" s="17"/>
      <c r="B19" s="16"/>
      <c r="C19" s="16"/>
      <c r="D19" s="15"/>
      <c r="E19" s="65"/>
      <c r="F19" s="66"/>
      <c r="G19" s="67"/>
      <c r="H19" s="20"/>
      <c r="I19" s="14"/>
      <c r="J19" s="13"/>
      <c r="K19" s="13"/>
      <c r="L19" s="9">
        <f>IF(AND(J19="X",K19="X"),"FEHLER",IF(AND(J19="",K19=""),0,IF(J19="X",VLOOKUP(H19,'Drop-Down'!A:D,2,FALSE)-VLOOKUP(H19,'Drop-Down'!A:D,2,FALSE)*IF(I19="",0,VLOOKUP(Formular!I19,'Drop-Down'!F:G,2,FALSE)),IF(Formular!K19="X",IF(VLOOKUP(Formular!H19,'Drop-Down'!A:D,3,FALSE)-IF(I19="",0,VLOOKUP(Formular!I19,'Drop-Down'!F:G,2,FALSE))*VLOOKUP(Formular!H19,'Drop-Down'!A:D,2,FALSE)&lt;0,0,VLOOKUP(Formular!H19,'Drop-Down'!A:D,3,FALSE)-IF(I19="",0,VLOOKUP(Formular!I19,'Drop-Down'!F:G,2,FALSE))*VLOOKUP(Formular!H19,'Drop-Down'!A:D,2,FALSE))))))</f>
        <v>0</v>
      </c>
      <c r="M19" s="12"/>
      <c r="N19" s="11">
        <f>IF(M19="X",VLOOKUP(H19,'Drop-Down'!$A$3:$D$25,4,FALSE),0)</f>
        <v>0</v>
      </c>
      <c r="O19" s="11">
        <f t="shared" si="0"/>
        <v>0</v>
      </c>
      <c r="P19" s="10"/>
      <c r="Q19" s="10"/>
      <c r="R19" s="9">
        <f t="shared" si="1"/>
        <v>0</v>
      </c>
    </row>
    <row r="20" spans="1:19" ht="15.9" customHeight="1" x14ac:dyDescent="0.25">
      <c r="A20" s="17"/>
      <c r="B20" s="16"/>
      <c r="C20" s="16"/>
      <c r="D20" s="15"/>
      <c r="E20" s="65"/>
      <c r="F20" s="66"/>
      <c r="G20" s="67"/>
      <c r="H20" s="20"/>
      <c r="I20" s="14"/>
      <c r="J20" s="13"/>
      <c r="K20" s="13"/>
      <c r="L20" s="9">
        <f>IF(AND(J20="X",K20="X"),"FEHLER",IF(AND(J20="",K20=""),0,IF(J20="X",VLOOKUP(H20,'Drop-Down'!A:D,2,FALSE)-VLOOKUP(H20,'Drop-Down'!A:D,2,FALSE)*IF(I20="",0,VLOOKUP(Formular!I20,'Drop-Down'!F:G,2,FALSE)),IF(Formular!K20="X",IF(VLOOKUP(Formular!H20,'Drop-Down'!A:D,3,FALSE)-IF(I20="",0,VLOOKUP(Formular!I20,'Drop-Down'!F:G,2,FALSE))*VLOOKUP(Formular!H20,'Drop-Down'!A:D,2,FALSE)&lt;0,0,VLOOKUP(Formular!H20,'Drop-Down'!A:D,3,FALSE)-IF(I20="",0,VLOOKUP(Formular!I20,'Drop-Down'!F:G,2,FALSE))*VLOOKUP(Formular!H20,'Drop-Down'!A:D,2,FALSE))))))</f>
        <v>0</v>
      </c>
      <c r="M20" s="12"/>
      <c r="N20" s="11">
        <f>IF(M20="X",VLOOKUP(H20,'Drop-Down'!$A$3:$D$25,4,FALSE),0)</f>
        <v>0</v>
      </c>
      <c r="O20" s="11">
        <f t="shared" si="0"/>
        <v>0</v>
      </c>
      <c r="P20" s="10"/>
      <c r="Q20" s="10"/>
      <c r="R20" s="9">
        <f t="shared" si="1"/>
        <v>0</v>
      </c>
    </row>
    <row r="21" spans="1:19" ht="15.9" customHeight="1" x14ac:dyDescent="0.25">
      <c r="A21" s="17"/>
      <c r="B21" s="16"/>
      <c r="C21" s="16"/>
      <c r="D21" s="15"/>
      <c r="E21" s="65"/>
      <c r="F21" s="66"/>
      <c r="G21" s="67"/>
      <c r="H21" s="20"/>
      <c r="I21" s="14"/>
      <c r="J21" s="13"/>
      <c r="K21" s="13"/>
      <c r="L21" s="9">
        <f>IF(AND(J21="X",K21="X"),"FEHLER",IF(AND(J21="",K21=""),0,IF(J21="X",VLOOKUP(H21,'Drop-Down'!A:D,2,FALSE)-VLOOKUP(H21,'Drop-Down'!A:D,2,FALSE)*IF(I21="",0,VLOOKUP(Formular!I21,'Drop-Down'!F:G,2,FALSE)),IF(Formular!K21="X",IF(VLOOKUP(Formular!H21,'Drop-Down'!A:D,3,FALSE)-IF(I21="",0,VLOOKUP(Formular!I21,'Drop-Down'!F:G,2,FALSE))*VLOOKUP(Formular!H21,'Drop-Down'!A:D,2,FALSE)&lt;0,0,VLOOKUP(Formular!H21,'Drop-Down'!A:D,3,FALSE)-IF(I21="",0,VLOOKUP(Formular!I21,'Drop-Down'!F:G,2,FALSE))*VLOOKUP(Formular!H21,'Drop-Down'!A:D,2,FALSE))))))</f>
        <v>0</v>
      </c>
      <c r="M21" s="12"/>
      <c r="N21" s="11">
        <f>IF(M21="X",VLOOKUP(H21,'Drop-Down'!$A$3:$D$25,4,FALSE),0)</f>
        <v>0</v>
      </c>
      <c r="O21" s="11">
        <f t="shared" si="0"/>
        <v>0</v>
      </c>
      <c r="P21" s="10"/>
      <c r="Q21" s="10"/>
      <c r="R21" s="9">
        <f t="shared" si="1"/>
        <v>0</v>
      </c>
    </row>
    <row r="22" spans="1:19" ht="15.9" customHeight="1" x14ac:dyDescent="0.25">
      <c r="A22" s="17"/>
      <c r="B22" s="16"/>
      <c r="C22" s="16"/>
      <c r="D22" s="15"/>
      <c r="E22" s="65"/>
      <c r="F22" s="66"/>
      <c r="G22" s="67"/>
      <c r="H22" s="20"/>
      <c r="I22" s="14"/>
      <c r="J22" s="13"/>
      <c r="K22" s="13"/>
      <c r="L22" s="9">
        <f>IF(AND(J22="X",K22="X"),"FEHLER",IF(AND(J22="",K22=""),0,IF(J22="X",VLOOKUP(H22,'Drop-Down'!A:D,2,FALSE)-VLOOKUP(H22,'Drop-Down'!A:D,2,FALSE)*IF(I22="",0,VLOOKUP(Formular!I22,'Drop-Down'!F:G,2,FALSE)),IF(Formular!K22="X",IF(VLOOKUP(Formular!H22,'Drop-Down'!A:D,3,FALSE)-IF(I22="",0,VLOOKUP(Formular!I22,'Drop-Down'!F:G,2,FALSE))*VLOOKUP(Formular!H22,'Drop-Down'!A:D,2,FALSE)&lt;0,0,VLOOKUP(Formular!H22,'Drop-Down'!A:D,3,FALSE)-IF(I22="",0,VLOOKUP(Formular!I22,'Drop-Down'!F:G,2,FALSE))*VLOOKUP(Formular!H22,'Drop-Down'!A:D,2,FALSE))))))</f>
        <v>0</v>
      </c>
      <c r="M22" s="12"/>
      <c r="N22" s="11">
        <f>IF(M22="X",VLOOKUP(H22,'Drop-Down'!$A$3:$D$25,4,FALSE),0)</f>
        <v>0</v>
      </c>
      <c r="O22" s="11">
        <f t="shared" si="0"/>
        <v>0</v>
      </c>
      <c r="P22" s="10"/>
      <c r="Q22" s="10"/>
      <c r="R22" s="9">
        <f t="shared" si="1"/>
        <v>0</v>
      </c>
    </row>
    <row r="23" spans="1:19" ht="15.9" customHeight="1" x14ac:dyDescent="0.25">
      <c r="A23" s="17"/>
      <c r="B23" s="16"/>
      <c r="C23" s="16"/>
      <c r="D23" s="15"/>
      <c r="E23" s="65"/>
      <c r="F23" s="66"/>
      <c r="G23" s="67"/>
      <c r="H23" s="20"/>
      <c r="I23" s="14"/>
      <c r="J23" s="13"/>
      <c r="K23" s="13"/>
      <c r="L23" s="9">
        <f>IF(AND(J23="X",K23="X"),"FEHLER",IF(AND(J23="",K23=""),0,IF(J23="X",VLOOKUP(H23,'Drop-Down'!A:D,2,FALSE)-VLOOKUP(H23,'Drop-Down'!A:D,2,FALSE)*IF(I23="",0,VLOOKUP(Formular!I23,'Drop-Down'!F:G,2,FALSE)),IF(Formular!K23="X",IF(VLOOKUP(Formular!H23,'Drop-Down'!A:D,3,FALSE)-IF(I23="",0,VLOOKUP(Formular!I23,'Drop-Down'!F:G,2,FALSE))*VLOOKUP(Formular!H23,'Drop-Down'!A:D,2,FALSE)&lt;0,0,VLOOKUP(Formular!H23,'Drop-Down'!A:D,3,FALSE)-IF(I23="",0,VLOOKUP(Formular!I23,'Drop-Down'!F:G,2,FALSE))*VLOOKUP(Formular!H23,'Drop-Down'!A:D,2,FALSE))))))</f>
        <v>0</v>
      </c>
      <c r="M23" s="12"/>
      <c r="N23" s="11">
        <f>IF(M23="X",VLOOKUP(H23,'Drop-Down'!$A$3:$D$25,4,FALSE),0)</f>
        <v>0</v>
      </c>
      <c r="O23" s="11">
        <f t="shared" si="0"/>
        <v>0</v>
      </c>
      <c r="P23" s="10"/>
      <c r="Q23" s="10"/>
      <c r="R23" s="9">
        <f t="shared" si="1"/>
        <v>0</v>
      </c>
    </row>
    <row r="24" spans="1:19" ht="15.9" customHeight="1" x14ac:dyDescent="0.25">
      <c r="A24" s="17"/>
      <c r="B24" s="16"/>
      <c r="C24" s="16"/>
      <c r="D24" s="15"/>
      <c r="E24" s="65"/>
      <c r="F24" s="66"/>
      <c r="G24" s="67"/>
      <c r="H24" s="20"/>
      <c r="I24" s="14"/>
      <c r="J24" s="13"/>
      <c r="K24" s="13"/>
      <c r="L24" s="9">
        <f>IF(AND(J24="X",K24="X"),"FEHLER",IF(AND(J24="",K24=""),0,IF(J24="X",VLOOKUP(H24,'Drop-Down'!A:D,2,FALSE)-VLOOKUP(H24,'Drop-Down'!A:D,2,FALSE)*IF(I24="",0,VLOOKUP(Formular!I24,'Drop-Down'!F:G,2,FALSE)),IF(Formular!K24="X",IF(VLOOKUP(Formular!H24,'Drop-Down'!A:D,3,FALSE)-IF(I24="",0,VLOOKUP(Formular!I24,'Drop-Down'!F:G,2,FALSE))*VLOOKUP(Formular!H24,'Drop-Down'!A:D,2,FALSE)&lt;0,0,VLOOKUP(Formular!H24,'Drop-Down'!A:D,3,FALSE)-IF(I24="",0,VLOOKUP(Formular!I24,'Drop-Down'!F:G,2,FALSE))*VLOOKUP(Formular!H24,'Drop-Down'!A:D,2,FALSE))))))</f>
        <v>0</v>
      </c>
      <c r="M24" s="12"/>
      <c r="N24" s="11">
        <f>IF(M24="X",VLOOKUP(H24,'Drop-Down'!$A$3:$D$25,4,FALSE),0)</f>
        <v>0</v>
      </c>
      <c r="O24" s="11">
        <f t="shared" si="0"/>
        <v>0</v>
      </c>
      <c r="P24" s="10"/>
      <c r="Q24" s="10"/>
      <c r="R24" s="9">
        <f t="shared" si="1"/>
        <v>0</v>
      </c>
    </row>
    <row r="25" spans="1:19" ht="15.9" customHeight="1" x14ac:dyDescent="0.25">
      <c r="A25" s="17"/>
      <c r="B25" s="16"/>
      <c r="C25" s="16"/>
      <c r="D25" s="15"/>
      <c r="E25" s="65"/>
      <c r="F25" s="66"/>
      <c r="G25" s="67"/>
      <c r="H25" s="20"/>
      <c r="I25" s="14"/>
      <c r="J25" s="13"/>
      <c r="K25" s="13"/>
      <c r="L25" s="9">
        <f>IF(AND(J25="X",K25="X"),"FEHLER",IF(AND(J25="",K25=""),0,IF(J25="X",VLOOKUP(H25,'Drop-Down'!A:D,2,FALSE)-VLOOKUP(H25,'Drop-Down'!A:D,2,FALSE)*IF(I25="",0,VLOOKUP(Formular!I25,'Drop-Down'!F:G,2,FALSE)),IF(Formular!K25="X",IF(VLOOKUP(Formular!H25,'Drop-Down'!A:D,3,FALSE)-IF(I25="",0,VLOOKUP(Formular!I25,'Drop-Down'!F:G,2,FALSE))*VLOOKUP(Formular!H25,'Drop-Down'!A:D,2,FALSE)&lt;0,0,VLOOKUP(Formular!H25,'Drop-Down'!A:D,3,FALSE)-IF(I25="",0,VLOOKUP(Formular!I25,'Drop-Down'!F:G,2,FALSE))*VLOOKUP(Formular!H25,'Drop-Down'!A:D,2,FALSE))))))</f>
        <v>0</v>
      </c>
      <c r="M25" s="12"/>
      <c r="N25" s="11">
        <f>IF(M25="X",VLOOKUP(H25,'Drop-Down'!$A$3:$D$25,4,FALSE),0)</f>
        <v>0</v>
      </c>
      <c r="O25" s="11">
        <f t="shared" si="0"/>
        <v>0</v>
      </c>
      <c r="P25" s="10"/>
      <c r="Q25" s="10"/>
      <c r="R25" s="9">
        <f t="shared" si="1"/>
        <v>0</v>
      </c>
    </row>
    <row r="26" spans="1:19" ht="15.9" customHeight="1" x14ac:dyDescent="0.25">
      <c r="A26" s="17"/>
      <c r="B26" s="16"/>
      <c r="C26" s="16"/>
      <c r="D26" s="15"/>
      <c r="E26" s="65"/>
      <c r="F26" s="66"/>
      <c r="G26" s="67"/>
      <c r="H26" s="20"/>
      <c r="I26" s="14"/>
      <c r="J26" s="13"/>
      <c r="K26" s="13"/>
      <c r="L26" s="9">
        <f>IF(AND(J26="X",K26="X"),"FEHLER",IF(AND(J26="",K26=""),0,IF(J26="X",VLOOKUP(H26,'Drop-Down'!A:D,2,FALSE)-VLOOKUP(H26,'Drop-Down'!A:D,2,FALSE)*IF(I26="",0,VLOOKUP(Formular!I26,'Drop-Down'!F:G,2,FALSE)),IF(Formular!K26="X",IF(VLOOKUP(Formular!H26,'Drop-Down'!A:D,3,FALSE)-IF(I26="",0,VLOOKUP(Formular!I26,'Drop-Down'!F:G,2,FALSE))*VLOOKUP(Formular!H26,'Drop-Down'!A:D,2,FALSE)&lt;0,0,VLOOKUP(Formular!H26,'Drop-Down'!A:D,3,FALSE)-IF(I26="",0,VLOOKUP(Formular!I26,'Drop-Down'!F:G,2,FALSE))*VLOOKUP(Formular!H26,'Drop-Down'!A:D,2,FALSE))))))</f>
        <v>0</v>
      </c>
      <c r="M26" s="12"/>
      <c r="N26" s="11">
        <f>IF(M26="X",VLOOKUP(H26,'Drop-Down'!$A$3:$D$25,4,FALSE),0)</f>
        <v>0</v>
      </c>
      <c r="O26" s="11">
        <f t="shared" si="0"/>
        <v>0</v>
      </c>
      <c r="P26" s="10"/>
      <c r="Q26" s="10"/>
      <c r="R26" s="9">
        <f t="shared" si="1"/>
        <v>0</v>
      </c>
    </row>
    <row r="27" spans="1:19" ht="15.9" customHeight="1" x14ac:dyDescent="0.25">
      <c r="A27" s="74"/>
      <c r="B27" s="74"/>
      <c r="C27" s="74"/>
      <c r="D27" s="74"/>
      <c r="E27" s="74"/>
      <c r="F27" s="74"/>
      <c r="G27" s="74"/>
      <c r="H27" s="74"/>
      <c r="I27" s="75"/>
      <c r="J27" s="36" t="s">
        <v>5</v>
      </c>
      <c r="K27" s="38"/>
      <c r="L27" s="8">
        <f>SUM(L10:L26)</f>
        <v>0</v>
      </c>
      <c r="M27" s="8"/>
      <c r="N27" s="8">
        <f>SUM(N10:N26)</f>
        <v>0</v>
      </c>
      <c r="O27" s="8">
        <f>SUM(O10:O26)</f>
        <v>0</v>
      </c>
      <c r="P27" s="8">
        <f>SUM(P10:P26)</f>
        <v>0</v>
      </c>
      <c r="Q27" s="8">
        <f>SUM(Q10:Q26)</f>
        <v>0</v>
      </c>
      <c r="R27" s="7">
        <f>SUM(R10:R26)</f>
        <v>0</v>
      </c>
    </row>
    <row r="28" spans="1:19" x14ac:dyDescent="0.2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6"/>
    </row>
    <row r="29" spans="1:19" x14ac:dyDescent="0.2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4"/>
    </row>
    <row r="30" spans="1:19" ht="20.100000000000001" customHeight="1" x14ac:dyDescent="0.25">
      <c r="A30" s="69"/>
      <c r="B30" s="69"/>
      <c r="C30" s="69"/>
      <c r="D30" s="69"/>
      <c r="E30" s="69"/>
      <c r="F30" s="69"/>
      <c r="G30" s="69"/>
      <c r="H30" s="69"/>
      <c r="I30" s="70"/>
      <c r="J30" s="77" t="s">
        <v>4</v>
      </c>
      <c r="K30" s="78"/>
      <c r="L30" s="79"/>
      <c r="M30" s="2"/>
      <c r="N30" s="80">
        <f>R27</f>
        <v>0</v>
      </c>
      <c r="O30" s="81"/>
      <c r="P30" s="81"/>
      <c r="Q30" s="81"/>
      <c r="R30" s="82"/>
    </row>
    <row r="31" spans="1:19" ht="20.100000000000001" customHeight="1" thickBot="1" x14ac:dyDescent="0.3">
      <c r="A31" s="83" t="str">
        <f ca="1">"Kranzberg, den "&amp;TEXT(TODAY(),"TT.MM.JJ")</f>
        <v>Kranzberg, den 21.08.25</v>
      </c>
      <c r="B31" s="83"/>
      <c r="C31" s="83"/>
      <c r="D31" s="83"/>
      <c r="E31" s="83"/>
      <c r="F31" s="83"/>
      <c r="G31" s="83"/>
      <c r="H31" s="69"/>
      <c r="I31" s="70"/>
      <c r="J31" s="84" t="s">
        <v>3</v>
      </c>
      <c r="K31" s="85"/>
      <c r="L31" s="86"/>
      <c r="M31" s="3"/>
      <c r="N31" s="71">
        <f>P27</f>
        <v>0</v>
      </c>
      <c r="O31" s="72"/>
      <c r="P31" s="72"/>
      <c r="Q31" s="72"/>
      <c r="R31" s="73"/>
    </row>
    <row r="32" spans="1:19" ht="20.100000000000001" customHeight="1" x14ac:dyDescent="0.25">
      <c r="A32" s="68" t="s">
        <v>2</v>
      </c>
      <c r="B32" s="68"/>
      <c r="C32" s="68"/>
      <c r="D32" s="68"/>
      <c r="E32" s="68" t="s">
        <v>1</v>
      </c>
      <c r="F32" s="68"/>
      <c r="G32" s="68"/>
      <c r="H32" s="69"/>
      <c r="I32" s="70"/>
      <c r="J32" s="77" t="s">
        <v>0</v>
      </c>
      <c r="K32" s="78"/>
      <c r="L32" s="79"/>
      <c r="M32" s="2"/>
      <c r="N32" s="87">
        <f>N30-N31</f>
        <v>0</v>
      </c>
      <c r="O32" s="88"/>
      <c r="P32" s="88"/>
      <c r="Q32" s="88"/>
      <c r="R32" s="89"/>
    </row>
    <row r="33" spans="1:18" x14ac:dyDescent="0.25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</row>
  </sheetData>
  <sheetProtection selectLockedCells="1" selectUnlockedCells="1"/>
  <mergeCells count="48">
    <mergeCell ref="E23:G23"/>
    <mergeCell ref="E24:G24"/>
    <mergeCell ref="E18:G18"/>
    <mergeCell ref="E19:G19"/>
    <mergeCell ref="E20:G20"/>
    <mergeCell ref="E21:G21"/>
    <mergeCell ref="E22:G22"/>
    <mergeCell ref="A32:D32"/>
    <mergeCell ref="A30:I30"/>
    <mergeCell ref="J32:L32"/>
    <mergeCell ref="N32:R32"/>
    <mergeCell ref="A33:R33"/>
    <mergeCell ref="A27:I27"/>
    <mergeCell ref="A28:R29"/>
    <mergeCell ref="J30:L30"/>
    <mergeCell ref="N30:R30"/>
    <mergeCell ref="A31:G31"/>
    <mergeCell ref="J31:L31"/>
    <mergeCell ref="A7:R8"/>
    <mergeCell ref="E9:G9"/>
    <mergeCell ref="E10:G10"/>
    <mergeCell ref="E11:G11"/>
    <mergeCell ref="E32:G32"/>
    <mergeCell ref="H31:I32"/>
    <mergeCell ref="E13:G13"/>
    <mergeCell ref="E12:G12"/>
    <mergeCell ref="N31:R31"/>
    <mergeCell ref="E14:G14"/>
    <mergeCell ref="E15:G15"/>
    <mergeCell ref="E16:G16"/>
    <mergeCell ref="E17:G17"/>
    <mergeCell ref="J27:K27"/>
    <mergeCell ref="E25:G25"/>
    <mergeCell ref="E26:G26"/>
    <mergeCell ref="A1:R1"/>
    <mergeCell ref="A3:B3"/>
    <mergeCell ref="N3:R3"/>
    <mergeCell ref="A4:B4"/>
    <mergeCell ref="N4:R4"/>
    <mergeCell ref="C4:M4"/>
    <mergeCell ref="C3:M3"/>
    <mergeCell ref="N2:R2"/>
    <mergeCell ref="A5:C5"/>
    <mergeCell ref="D5:E5"/>
    <mergeCell ref="F5:R5"/>
    <mergeCell ref="A6:C6"/>
    <mergeCell ref="D6:E6"/>
    <mergeCell ref="F6:R6"/>
  </mergeCells>
  <pageMargins left="0.7" right="0.7" top="0.78740157499999996" bottom="0.78740157499999996" header="0.3" footer="0.3"/>
  <pageSetup paperSize="9" scale="8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70D487-503A-4DF4-8C25-4CF00998839F}">
          <x14:formula1>
            <xm:f>'Drop-Down'!$A$3:$A$33</xm:f>
          </x14:formula1>
          <xm:sqref>H10:H26</xm:sqref>
        </x14:dataValidation>
        <x14:dataValidation type="list" allowBlank="1" showInputMessage="1" showErrorMessage="1" xr:uid="{DAC750DB-373B-4E33-83D8-9305B105347C}">
          <x14:formula1>
            <xm:f>'Drop-Down'!$F$3:$F$13</xm:f>
          </x14:formula1>
          <xm:sqref>I10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5B722-87A9-4D78-B06E-6807D29EFD23}">
  <dimension ref="A1:K29"/>
  <sheetViews>
    <sheetView workbookViewId="0">
      <selection activeCell="A27" sqref="A27"/>
    </sheetView>
  </sheetViews>
  <sheetFormatPr baseColWidth="10" defaultColWidth="11" defaultRowHeight="13.2" x14ac:dyDescent="0.25"/>
  <cols>
    <col min="1" max="1" width="10.69921875" style="5" bestFit="1" customWidth="1"/>
    <col min="2" max="2" width="9.19921875" style="30" customWidth="1"/>
    <col min="3" max="3" width="13.69921875" style="30" customWidth="1"/>
    <col min="4" max="4" width="9.19921875" style="30" customWidth="1"/>
    <col min="5" max="16384" width="11" style="5"/>
  </cols>
  <sheetData>
    <row r="1" spans="1:11" x14ac:dyDescent="0.25">
      <c r="A1" s="29" t="s">
        <v>28</v>
      </c>
      <c r="B1" s="33">
        <v>45658</v>
      </c>
    </row>
    <row r="2" spans="1:11" ht="52.8" x14ac:dyDescent="0.25">
      <c r="A2" s="31" t="s">
        <v>66</v>
      </c>
      <c r="B2" s="32" t="s">
        <v>29</v>
      </c>
      <c r="C2" s="32" t="s">
        <v>30</v>
      </c>
      <c r="D2" s="32" t="s">
        <v>31</v>
      </c>
      <c r="E2" s="31"/>
      <c r="F2" s="31" t="s">
        <v>32</v>
      </c>
      <c r="I2" s="31" t="s">
        <v>33</v>
      </c>
      <c r="K2" s="32" t="s">
        <v>34</v>
      </c>
    </row>
    <row r="3" spans="1:11" x14ac:dyDescent="0.25">
      <c r="A3" s="5" t="s">
        <v>35</v>
      </c>
      <c r="B3" s="30">
        <v>50</v>
      </c>
      <c r="C3" s="30">
        <v>33</v>
      </c>
      <c r="D3" s="30">
        <v>117</v>
      </c>
      <c r="F3" s="5" t="s">
        <v>36</v>
      </c>
      <c r="G3" s="30">
        <v>0.2</v>
      </c>
      <c r="I3" s="5" t="s">
        <v>37</v>
      </c>
      <c r="K3" s="5" t="s">
        <v>38</v>
      </c>
    </row>
    <row r="4" spans="1:11" x14ac:dyDescent="0.25">
      <c r="A4" s="5" t="s">
        <v>69</v>
      </c>
      <c r="B4" s="30">
        <v>59</v>
      </c>
      <c r="C4" s="30">
        <v>40</v>
      </c>
      <c r="D4" s="30">
        <v>141</v>
      </c>
      <c r="F4" s="5" t="s">
        <v>39</v>
      </c>
      <c r="G4" s="30">
        <v>0.4</v>
      </c>
      <c r="I4" s="5" t="s">
        <v>40</v>
      </c>
    </row>
    <row r="5" spans="1:11" x14ac:dyDescent="0.25">
      <c r="A5" s="5" t="s">
        <v>41</v>
      </c>
      <c r="B5" s="30">
        <v>64</v>
      </c>
      <c r="C5" s="30">
        <v>43</v>
      </c>
      <c r="D5" s="30">
        <v>180</v>
      </c>
      <c r="F5" s="5" t="s">
        <v>35</v>
      </c>
      <c r="G5" s="30">
        <v>0.4</v>
      </c>
    </row>
    <row r="6" spans="1:11" x14ac:dyDescent="0.25">
      <c r="A6" s="5" t="s">
        <v>42</v>
      </c>
      <c r="B6" s="30">
        <v>66</v>
      </c>
      <c r="C6" s="30">
        <v>44</v>
      </c>
      <c r="D6" s="30">
        <v>186</v>
      </c>
      <c r="F6" s="5" t="s">
        <v>43</v>
      </c>
      <c r="G6" s="30">
        <f>G3+G4</f>
        <v>0.60000000000000009</v>
      </c>
    </row>
    <row r="7" spans="1:11" x14ac:dyDescent="0.25">
      <c r="A7" s="5" t="s">
        <v>70</v>
      </c>
      <c r="B7" s="30">
        <v>28</v>
      </c>
      <c r="C7" s="30">
        <v>14</v>
      </c>
      <c r="D7" s="30">
        <v>20</v>
      </c>
      <c r="F7" s="5" t="s">
        <v>44</v>
      </c>
      <c r="G7" s="30">
        <f>G3+G4</f>
        <v>0.60000000000000009</v>
      </c>
    </row>
    <row r="8" spans="1:11" x14ac:dyDescent="0.25">
      <c r="A8" s="5" t="s">
        <v>45</v>
      </c>
      <c r="B8" s="30">
        <v>75</v>
      </c>
      <c r="C8" s="30">
        <v>50</v>
      </c>
      <c r="D8" s="30">
        <v>183</v>
      </c>
      <c r="F8" s="5" t="s">
        <v>46</v>
      </c>
      <c r="G8" s="5">
        <f>G4+G5</f>
        <v>0.8</v>
      </c>
    </row>
    <row r="9" spans="1:11" x14ac:dyDescent="0.25">
      <c r="A9" s="5" t="s">
        <v>36</v>
      </c>
      <c r="B9" s="30">
        <v>53</v>
      </c>
      <c r="C9" s="30">
        <v>36</v>
      </c>
      <c r="D9" s="30">
        <v>105</v>
      </c>
      <c r="F9" s="5" t="s">
        <v>47</v>
      </c>
      <c r="G9" s="5">
        <f>G3+G4+G5</f>
        <v>1</v>
      </c>
    </row>
    <row r="10" spans="1:11" x14ac:dyDescent="0.25">
      <c r="A10" s="5" t="s">
        <v>48</v>
      </c>
      <c r="B10" s="30">
        <v>58</v>
      </c>
      <c r="C10" s="30">
        <v>39</v>
      </c>
      <c r="D10" s="30">
        <v>159</v>
      </c>
    </row>
    <row r="11" spans="1:11" x14ac:dyDescent="0.25">
      <c r="A11" s="5" t="s">
        <v>67</v>
      </c>
      <c r="B11" s="30">
        <v>53</v>
      </c>
      <c r="C11" s="30">
        <v>36</v>
      </c>
      <c r="D11" s="30">
        <v>105</v>
      </c>
    </row>
    <row r="12" spans="1:11" x14ac:dyDescent="0.25">
      <c r="A12" s="5" t="s">
        <v>49</v>
      </c>
      <c r="B12" s="30">
        <v>53</v>
      </c>
      <c r="C12" s="30">
        <v>36</v>
      </c>
      <c r="D12" s="30">
        <v>105</v>
      </c>
    </row>
    <row r="13" spans="1:11" x14ac:dyDescent="0.25">
      <c r="A13" s="5" t="s">
        <v>50</v>
      </c>
      <c r="B13" s="30">
        <v>53</v>
      </c>
      <c r="C13" s="30">
        <v>36</v>
      </c>
      <c r="D13" s="30">
        <v>105</v>
      </c>
    </row>
    <row r="14" spans="1:11" x14ac:dyDescent="0.25">
      <c r="A14" s="5" t="s">
        <v>51</v>
      </c>
      <c r="B14" s="30">
        <v>52</v>
      </c>
      <c r="C14" s="30">
        <v>35</v>
      </c>
      <c r="D14" s="30">
        <v>99</v>
      </c>
    </row>
    <row r="15" spans="1:11" x14ac:dyDescent="0.25">
      <c r="A15" s="5" t="s">
        <v>52</v>
      </c>
      <c r="B15" s="30">
        <v>66</v>
      </c>
      <c r="C15" s="30">
        <v>44</v>
      </c>
      <c r="D15" s="30">
        <v>163</v>
      </c>
    </row>
    <row r="16" spans="1:11" x14ac:dyDescent="0.25">
      <c r="A16" s="5" t="s">
        <v>68</v>
      </c>
      <c r="B16" s="30">
        <v>42</v>
      </c>
      <c r="C16" s="30">
        <v>28</v>
      </c>
      <c r="D16" s="30">
        <v>150</v>
      </c>
    </row>
    <row r="17" spans="1:4" x14ac:dyDescent="0.25">
      <c r="A17" s="5" t="s">
        <v>53</v>
      </c>
      <c r="B17" s="30">
        <v>42</v>
      </c>
      <c r="C17" s="30">
        <v>28</v>
      </c>
      <c r="D17" s="30">
        <v>191</v>
      </c>
    </row>
    <row r="18" spans="1:4" x14ac:dyDescent="0.25">
      <c r="A18" s="5" t="s">
        <v>54</v>
      </c>
      <c r="B18" s="30">
        <v>48</v>
      </c>
      <c r="C18" s="30">
        <v>32</v>
      </c>
      <c r="D18" s="30">
        <v>150</v>
      </c>
    </row>
    <row r="19" spans="1:4" x14ac:dyDescent="0.25">
      <c r="A19" s="5" t="s">
        <v>63</v>
      </c>
      <c r="B19" s="30">
        <v>42</v>
      </c>
      <c r="C19" s="30">
        <v>28</v>
      </c>
      <c r="D19" s="30">
        <v>150</v>
      </c>
    </row>
    <row r="20" spans="1:4" x14ac:dyDescent="0.25">
      <c r="A20" s="5" t="s">
        <v>55</v>
      </c>
      <c r="B20" s="30">
        <v>47</v>
      </c>
      <c r="C20" s="30">
        <v>32</v>
      </c>
      <c r="D20" s="30">
        <v>122</v>
      </c>
    </row>
    <row r="21" spans="1:4" x14ac:dyDescent="0.25">
      <c r="A21" s="5" t="s">
        <v>56</v>
      </c>
      <c r="B21" s="30">
        <v>34</v>
      </c>
      <c r="C21" s="30">
        <v>23</v>
      </c>
      <c r="D21" s="30">
        <v>124</v>
      </c>
    </row>
    <row r="22" spans="1:4" x14ac:dyDescent="0.25">
      <c r="A22" s="5" t="s">
        <v>57</v>
      </c>
      <c r="B22" s="30">
        <v>40</v>
      </c>
      <c r="C22" s="30">
        <v>27</v>
      </c>
      <c r="D22" s="30">
        <v>143</v>
      </c>
    </row>
    <row r="23" spans="1:4" x14ac:dyDescent="0.25">
      <c r="A23" s="5" t="s">
        <v>58</v>
      </c>
      <c r="B23" s="30">
        <v>34</v>
      </c>
      <c r="C23" s="30">
        <v>23</v>
      </c>
      <c r="D23" s="30">
        <v>124</v>
      </c>
    </row>
    <row r="24" spans="1:4" x14ac:dyDescent="0.25">
      <c r="A24" s="5" t="s">
        <v>59</v>
      </c>
      <c r="B24" s="30">
        <v>34</v>
      </c>
      <c r="C24" s="30">
        <v>23</v>
      </c>
      <c r="D24" s="30">
        <v>124</v>
      </c>
    </row>
    <row r="25" spans="1:4" x14ac:dyDescent="0.25">
      <c r="A25" s="5" t="s">
        <v>60</v>
      </c>
      <c r="B25" s="30">
        <v>34</v>
      </c>
      <c r="C25" s="30">
        <v>23</v>
      </c>
      <c r="D25" s="30">
        <v>124</v>
      </c>
    </row>
    <row r="26" spans="1:4" x14ac:dyDescent="0.25">
      <c r="A26" s="5" t="s">
        <v>71</v>
      </c>
      <c r="B26" s="30">
        <v>34</v>
      </c>
      <c r="C26" s="30">
        <v>23</v>
      </c>
      <c r="D26" s="30">
        <v>103</v>
      </c>
    </row>
    <row r="27" spans="1:4" x14ac:dyDescent="0.25">
      <c r="A27" s="5" t="s">
        <v>61</v>
      </c>
      <c r="B27" s="30">
        <v>36</v>
      </c>
      <c r="C27" s="30">
        <v>24</v>
      </c>
      <c r="D27" s="30">
        <v>103</v>
      </c>
    </row>
    <row r="28" spans="1:4" x14ac:dyDescent="0.25">
      <c r="A28" s="5" t="s">
        <v>62</v>
      </c>
      <c r="B28" s="30">
        <v>42</v>
      </c>
      <c r="C28" s="30">
        <v>28</v>
      </c>
      <c r="D28" s="30">
        <v>131</v>
      </c>
    </row>
    <row r="29" spans="1:4" x14ac:dyDescent="0.25">
      <c r="A29" s="5" t="s">
        <v>64</v>
      </c>
      <c r="B29" s="30">
        <v>44</v>
      </c>
      <c r="C29" s="30">
        <v>29</v>
      </c>
      <c r="D29" s="30">
        <v>142</v>
      </c>
    </row>
  </sheetData>
  <sheetProtection algorithmName="SHA-512" hashValue="7FMmMrTu0q6La0gOc8NMmboPdHrr+6VfTbgW0cbhOz2z88+JnewPsVf77iz7djO0KbMncxIk5AzU1Sylm1NUZg==" saltValue="zRXkphCD4mRLMxfHOZHbjg==" spinCount="100000" sheet="1" selectLockedCells="1" selectUnlockedCells="1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Formular</vt:lpstr>
      <vt:lpstr>Drop-Down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Mayr - Müller Apparatebau GmbH</dc:creator>
  <cp:lastModifiedBy>Michael Benkner</cp:lastModifiedBy>
  <cp:lastPrinted>2025-03-05T08:55:51Z</cp:lastPrinted>
  <dcterms:created xsi:type="dcterms:W3CDTF">2023-05-17T11:52:13Z</dcterms:created>
  <dcterms:modified xsi:type="dcterms:W3CDTF">2025-08-21T12:49:35Z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0b1491-83f0-4389-9068-b2d92ad10024_Enabled">
    <vt:lpwstr>true</vt:lpwstr>
  </property>
  <property fmtid="{D5CDD505-2E9C-101B-9397-08002B2CF9AE}" pid="3" name="MSIP_Label_0f0b1491-83f0-4389-9068-b2d92ad10024_SetDate">
    <vt:lpwstr>2025-08-21T12:48:12Z</vt:lpwstr>
  </property>
  <property fmtid="{D5CDD505-2E9C-101B-9397-08002B2CF9AE}" pid="4" name="MSIP_Label_0f0b1491-83f0-4389-9068-b2d92ad10024_Method">
    <vt:lpwstr>Standard</vt:lpwstr>
  </property>
  <property fmtid="{D5CDD505-2E9C-101B-9397-08002B2CF9AE}" pid="5" name="MSIP_Label_0f0b1491-83f0-4389-9068-b2d92ad10024_Name">
    <vt:lpwstr>Public</vt:lpwstr>
  </property>
  <property fmtid="{D5CDD505-2E9C-101B-9397-08002B2CF9AE}" pid="6" name="MSIP_Label_0f0b1491-83f0-4389-9068-b2d92ad10024_SiteId">
    <vt:lpwstr>8c03992d-e5e5-41c3-9fa0-316a6d2db539</vt:lpwstr>
  </property>
  <property fmtid="{D5CDD505-2E9C-101B-9397-08002B2CF9AE}" pid="7" name="MSIP_Label_0f0b1491-83f0-4389-9068-b2d92ad10024_ActionId">
    <vt:lpwstr>e23514fe-a562-4e0b-97f5-efcd3da24bac</vt:lpwstr>
  </property>
  <property fmtid="{D5CDD505-2E9C-101B-9397-08002B2CF9AE}" pid="8" name="MSIP_Label_0f0b1491-83f0-4389-9068-b2d92ad10024_ContentBits">
    <vt:lpwstr>0</vt:lpwstr>
  </property>
  <property fmtid="{D5CDD505-2E9C-101B-9397-08002B2CF9AE}" pid="9" name="MSIP_Label_0f0b1491-83f0-4389-9068-b2d92ad10024_Tag">
    <vt:lpwstr>10, 3, 0, 1</vt:lpwstr>
  </property>
</Properties>
</file>